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анализ" sheetId="1" r:id="rId1"/>
  </sheets>
  <definedNames/>
  <calcPr fullCalcOnLoad="1"/>
</workbook>
</file>

<file path=xl/sharedStrings.xml><?xml version="1.0" encoding="utf-8"?>
<sst xmlns="http://schemas.openxmlformats.org/spreadsheetml/2006/main" count="124" uniqueCount="78">
  <si>
    <t>№  п\п</t>
  </si>
  <si>
    <t>Вид дохода</t>
  </si>
  <si>
    <t xml:space="preserve">Бюджеты  поселений </t>
  </si>
  <si>
    <t>Районный бюджет</t>
  </si>
  <si>
    <t>Консолидированный бюджет</t>
  </si>
  <si>
    <t>Подох. налог с физ.лиц</t>
  </si>
  <si>
    <t>Единый налог на вмен.доход</t>
  </si>
  <si>
    <t>Единый с/х налог</t>
  </si>
  <si>
    <t>Налог на имущество</t>
  </si>
  <si>
    <t>Земельный налог</t>
  </si>
  <si>
    <t>Госпошлина</t>
  </si>
  <si>
    <t>Проценты от выданных бюджетных кредитов</t>
  </si>
  <si>
    <t xml:space="preserve">Аренда земли </t>
  </si>
  <si>
    <t>Аренда  имущества</t>
  </si>
  <si>
    <t>Прибыль  МУП</t>
  </si>
  <si>
    <t>Поступ. от им-ва от муниц. собст-ти и деят-ти</t>
  </si>
  <si>
    <t>Плата за негативное воздействие на окружающую среду</t>
  </si>
  <si>
    <t>Доходы от оказания платных услуг</t>
  </si>
  <si>
    <t>Денежные взыскания, штрафы</t>
  </si>
  <si>
    <t>Доходы от продажи муниц. собств.</t>
  </si>
  <si>
    <t>Продажа земли</t>
  </si>
  <si>
    <t>Прочие</t>
  </si>
  <si>
    <t xml:space="preserve">ВСЕГО   СОБСТВЕННЫХ ДОХОДОВ   </t>
  </si>
  <si>
    <t>Дотация из ФФПМР</t>
  </si>
  <si>
    <t>х</t>
  </si>
  <si>
    <t xml:space="preserve">Дотация на поддержку мер по обеспечению сбалансированности </t>
  </si>
  <si>
    <t>Дотация за счет субвенции бюджетам поселений на исполнение полномочий органов гос. власти</t>
  </si>
  <si>
    <t>Субсидия СМИ</t>
  </si>
  <si>
    <t>Субсидии на выплату з/платы работникам муниципальных учреждений</t>
  </si>
  <si>
    <t>Субсидии на возмещение расходов по уплате налога на имущество</t>
  </si>
  <si>
    <t>Субсидии на денежные выплаты медперсоналу</t>
  </si>
  <si>
    <t>Субсидии бюджетам муниципальных районов на комплектование книжных фондов библиотек муниципальных образований</t>
  </si>
  <si>
    <t>Субвенция  на воспитание и обучение детей-инвалидов в дошкольных образов. учреждениях</t>
  </si>
  <si>
    <t>Субвенции  АПК</t>
  </si>
  <si>
    <t>Субвенции на обеспечение образовательного процесса</t>
  </si>
  <si>
    <t>Субвенция на полномочия по первичному воинскому учету</t>
  </si>
  <si>
    <t>Субвенция на денежное вознаграждение за классное руководство в общеобр. школах</t>
  </si>
  <si>
    <t>Субвенция бюджетам на обеспечение полноценным питанием детей до трех лет</t>
  </si>
  <si>
    <t>Субвенция на исполнение функций комиссии по делам несовершеннолетних и защите их прав</t>
  </si>
  <si>
    <t>Субвенция по опеке и попечительству в отношении несовершеннолетних граждан</t>
  </si>
  <si>
    <t>Субвенция на исполнение полномочий органов гос.власти по расчету и предоставлению дотаций поселениям</t>
  </si>
  <si>
    <t>ИТОГО МЕЖБЮДЖЕТНЫХ ТРАНСФЕРТОВ</t>
  </si>
  <si>
    <t xml:space="preserve">  ВСЕГО   ДОХОДОВ </t>
  </si>
  <si>
    <t>Начальник управления финансов:                                                                                       Е.В. Соловьева</t>
  </si>
  <si>
    <t>Начальник отдела планирования и анализа:                                                                      С.И. Вилкова</t>
  </si>
  <si>
    <t>среднесрочного финансового плана 2009-2011 годов от утвержденного бюджета 2010 года</t>
  </si>
  <si>
    <t>среднесрочного финансового плана 2009-2011 годов</t>
  </si>
  <si>
    <t>бюджета 2010 года</t>
  </si>
  <si>
    <t>физ лиц</t>
  </si>
  <si>
    <t>организаций</t>
  </si>
  <si>
    <t>Субсидии на строительство и реконструкцию объектов кап.строительства в рамках цел.обл.программы "Развитие социальной и инженерной инфраструктуры как основы повышения качества жизни населения Нижегородской области на 2009-2011 годы"</t>
  </si>
  <si>
    <t>Субсидия на оплату услуг оперативной радиосвязи "TETRA"</t>
  </si>
  <si>
    <t>Субсидии на реализацию ОЦП "Развитие системы обращения с отходами производства и потребления в Нижегородской области на 2009-2014 годы"</t>
  </si>
  <si>
    <t>Субвенция на возмещение затрат на оплату первоначального взноса при получении с/х техники в лизинг</t>
  </si>
  <si>
    <t>Субвенция на проведение аттестации педагогических и руководящих работников</t>
  </si>
  <si>
    <t xml:space="preserve">Субвенции на обеспечение жилыми помещениями детей -сирот и детей, оставшихся без попечения родителей </t>
  </si>
  <si>
    <t xml:space="preserve">Субвенция на компенсацию части родительской платы </t>
  </si>
  <si>
    <t>Субвенция на компенсацию стоимости путевок в детские санатории</t>
  </si>
  <si>
    <t xml:space="preserve">Субвенция на поддержку элитного семеноводства </t>
  </si>
  <si>
    <t xml:space="preserve">Субвенция на поддержку племенного животноводства                                                </t>
  </si>
  <si>
    <t xml:space="preserve">Субвенция на возмещение процентов СПК по инвестиционным кредиты, выданные в РКО и СКП                          </t>
  </si>
  <si>
    <t xml:space="preserve">Субвенция на возмещение процентов ЛПХ, выданные в РКО                                  </t>
  </si>
  <si>
    <t xml:space="preserve"> Иные поступления </t>
  </si>
  <si>
    <t>Субсидия на организацию отдыха и оздоровление детей в каникулярный период</t>
  </si>
  <si>
    <t>% отклонения</t>
  </si>
  <si>
    <t>Утверждено Законом НО от 14.11.2008г. № 153-з на 2010 год</t>
  </si>
  <si>
    <t>Утверждено Законом НО от 11.12.2009г. № 245-з на 2010 год</t>
  </si>
  <si>
    <t xml:space="preserve">Сумма уточнения среднесрочного финансового плана </t>
  </si>
  <si>
    <t>Уточненый среднесрочный финансовый план 2009-2010 годов</t>
  </si>
  <si>
    <t>- налоговые и неналоговые доходы</t>
  </si>
  <si>
    <t>- межбюджетные трансферты</t>
  </si>
  <si>
    <t>Дотация на выравнивание бюджетной обеспеченности</t>
  </si>
  <si>
    <t>Причины отклонений показателя от запланированного уровня</t>
  </si>
  <si>
    <t>Снижение общего фонда оплаты труда,не недостоверность налогооблагаемой базы по земельному налогу, увеличение инвентаризационной стоимости имущества физических лиц, дополнительно заключенные договора по аренде и продаже земельных участков, новые налогоплательщики по платежам за негативное воздействие на окружающую среду.</t>
  </si>
  <si>
    <t xml:space="preserve">сложной экономической ситуацией </t>
  </si>
  <si>
    <t>бюджета 2010 года, решение  от 27.11.2009г.</t>
  </si>
  <si>
    <t>Приложение 6</t>
  </si>
  <si>
    <t>Анализ отклонений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</si>
</sst>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%"/>
    <numFmt numFmtId="173" formatCode="_-* #,##0.000\ _р_._-;\-* #,##0.000\ _р_._-;_-* &quot;-&quot;??\ _р_._-;_-@_-"/>
    <numFmt numFmtId="174" formatCode="_-* #,##0.0\ _р_._-;\-* #,##0.0\ _р_._-;_-* &quot;-&quot;??\ _р_._-;_-@_-"/>
    <numFmt numFmtId="175" formatCode="_-* #,##0\ _р_._-;\-* #,##0\ _р_._-;_-* &quot;-&quot;??\ _р_._-;_-@_-"/>
    <numFmt numFmtId="176" formatCode="0.000"/>
    <numFmt numFmtId="177" formatCode="0.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#,##0.0"/>
    <numFmt numFmtId="185" formatCode="0.000000"/>
    <numFmt numFmtId="186" formatCode="0.00000"/>
    <numFmt numFmtId="187" formatCode="0.0000000"/>
    <numFmt numFmtId="188" formatCode="0.00000000"/>
    <numFmt numFmtId="189" formatCode="000000"/>
    <numFmt numFmtId="190" formatCode="#,##0.000"/>
    <numFmt numFmtId="191" formatCode="#,##0.000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b/>
      <sz val="16"/>
      <name val="Arial Cyr"/>
      <family val="2"/>
    </font>
    <font>
      <sz val="16"/>
      <name val="Arial Cyr"/>
      <family val="2"/>
    </font>
    <font>
      <b/>
      <sz val="11"/>
      <name val="Arial Cyr"/>
      <family val="0"/>
    </font>
    <font>
      <sz val="14"/>
      <name val="Times New Roman"/>
      <family val="1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justify" vertical="center" wrapText="1"/>
    </xf>
    <xf numFmtId="0" fontId="7" fillId="33" borderId="12" xfId="0" applyFont="1" applyFill="1" applyBorder="1" applyAlignment="1">
      <alignment horizontal="justify" vertic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1" fontId="7" fillId="33" borderId="15" xfId="0" applyNumberFormat="1" applyFont="1" applyFill="1" applyBorder="1" applyAlignment="1">
      <alignment/>
    </xf>
    <xf numFmtId="0" fontId="7" fillId="33" borderId="15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184" fontId="7" fillId="33" borderId="15" xfId="0" applyNumberFormat="1" applyFont="1" applyFill="1" applyBorder="1" applyAlignment="1">
      <alignment/>
    </xf>
    <xf numFmtId="4" fontId="7" fillId="33" borderId="15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wrapText="1"/>
    </xf>
    <xf numFmtId="0" fontId="7" fillId="33" borderId="13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justify"/>
    </xf>
    <xf numFmtId="0" fontId="7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 wrapText="1"/>
    </xf>
    <xf numFmtId="0" fontId="1" fillId="33" borderId="0" xfId="0" applyFont="1" applyFill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justify" vertical="center"/>
    </xf>
    <xf numFmtId="3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Border="1" applyAlignment="1">
      <alignment/>
    </xf>
    <xf numFmtId="0" fontId="7" fillId="33" borderId="18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justify" vertical="center"/>
    </xf>
    <xf numFmtId="0" fontId="7" fillId="33" borderId="1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justify"/>
    </xf>
    <xf numFmtId="0" fontId="7" fillId="33" borderId="19" xfId="0" applyFont="1" applyFill="1" applyBorder="1" applyAlignment="1">
      <alignment wrapText="1"/>
    </xf>
    <xf numFmtId="0" fontId="0" fillId="0" borderId="0" xfId="0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3" fontId="7" fillId="33" borderId="20" xfId="0" applyNumberFormat="1" applyFont="1" applyFill="1" applyBorder="1" applyAlignment="1">
      <alignment/>
    </xf>
    <xf numFmtId="4" fontId="7" fillId="33" borderId="20" xfId="0" applyNumberFormat="1" applyFont="1" applyFill="1" applyBorder="1" applyAlignment="1">
      <alignment/>
    </xf>
    <xf numFmtId="0" fontId="7" fillId="33" borderId="14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justify" vertical="center"/>
    </xf>
    <xf numFmtId="3" fontId="7" fillId="33" borderId="15" xfId="0" applyNumberFormat="1" applyFont="1" applyFill="1" applyBorder="1" applyAlignment="1">
      <alignment horizontal="center"/>
    </xf>
    <xf numFmtId="3" fontId="7" fillId="33" borderId="15" xfId="0" applyNumberFormat="1" applyFont="1" applyFill="1" applyBorder="1" applyAlignment="1">
      <alignment horizontal="center" wrapText="1"/>
    </xf>
    <xf numFmtId="3" fontId="8" fillId="33" borderId="0" xfId="0" applyNumberFormat="1" applyFont="1" applyFill="1" applyBorder="1" applyAlignment="1">
      <alignment horizontal="center" vertical="center"/>
    </xf>
    <xf numFmtId="3" fontId="7" fillId="33" borderId="15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/>
    </xf>
    <xf numFmtId="3" fontId="7" fillId="33" borderId="0" xfId="0" applyNumberFormat="1" applyFont="1" applyFill="1" applyAlignment="1">
      <alignment horizontal="center"/>
    </xf>
    <xf numFmtId="3" fontId="7" fillId="0" borderId="15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3" fontId="7" fillId="33" borderId="22" xfId="0" applyNumberFormat="1" applyFont="1" applyFill="1" applyBorder="1" applyAlignment="1">
      <alignment horizontal="center" vertical="center"/>
    </xf>
    <xf numFmtId="3" fontId="7" fillId="33" borderId="21" xfId="0" applyNumberFormat="1" applyFont="1" applyFill="1" applyBorder="1" applyAlignment="1">
      <alignment horizontal="center" vertical="center"/>
    </xf>
    <xf numFmtId="3" fontId="7" fillId="33" borderId="18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33" borderId="23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2" fillId="33" borderId="27" xfId="0" applyFont="1" applyFill="1" applyBorder="1" applyAlignment="1">
      <alignment wrapText="1"/>
    </xf>
    <xf numFmtId="49" fontId="12" fillId="33" borderId="15" xfId="0" applyNumberFormat="1" applyFont="1" applyFill="1" applyBorder="1" applyAlignment="1">
      <alignment wrapText="1"/>
    </xf>
    <xf numFmtId="49" fontId="12" fillId="33" borderId="28" xfId="0" applyNumberFormat="1" applyFont="1" applyFill="1" applyBorder="1" applyAlignment="1">
      <alignment wrapText="1"/>
    </xf>
    <xf numFmtId="1" fontId="8" fillId="33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justify"/>
    </xf>
    <xf numFmtId="0" fontId="8" fillId="33" borderId="19" xfId="0" applyFont="1" applyFill="1" applyBorder="1" applyAlignment="1">
      <alignment horizontal="justify" vertical="center"/>
    </xf>
    <xf numFmtId="0" fontId="0" fillId="33" borderId="29" xfId="0" applyFill="1" applyBorder="1" applyAlignment="1">
      <alignment wrapText="1"/>
    </xf>
    <xf numFmtId="0" fontId="8" fillId="33" borderId="30" xfId="0" applyFont="1" applyFill="1" applyBorder="1" applyAlignment="1">
      <alignment/>
    </xf>
    <xf numFmtId="0" fontId="7" fillId="33" borderId="31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1" fontId="7" fillId="33" borderId="18" xfId="0" applyNumberFormat="1" applyFont="1" applyFill="1" applyBorder="1" applyAlignment="1">
      <alignment horizontal="center"/>
    </xf>
    <xf numFmtId="3" fontId="7" fillId="33" borderId="20" xfId="0" applyNumberFormat="1" applyFont="1" applyFill="1" applyBorder="1" applyAlignment="1">
      <alignment horizontal="center" vertical="center"/>
    </xf>
    <xf numFmtId="1" fontId="7" fillId="33" borderId="15" xfId="0" applyNumberFormat="1" applyFont="1" applyFill="1" applyBorder="1" applyAlignment="1">
      <alignment horizontal="center" vertical="center"/>
    </xf>
    <xf numFmtId="1" fontId="7" fillId="33" borderId="18" xfId="0" applyNumberFormat="1" applyFont="1" applyFill="1" applyBorder="1" applyAlignment="1">
      <alignment horizontal="center" vertical="center"/>
    </xf>
    <xf numFmtId="3" fontId="7" fillId="33" borderId="18" xfId="0" applyNumberFormat="1" applyFont="1" applyFill="1" applyBorder="1" applyAlignment="1">
      <alignment horizontal="center" vertical="center"/>
    </xf>
    <xf numFmtId="3" fontId="7" fillId="33" borderId="22" xfId="0" applyNumberFormat="1" applyFont="1" applyFill="1" applyBorder="1" applyAlignment="1">
      <alignment horizontal="center" vertical="center" wrapText="1"/>
    </xf>
    <xf numFmtId="3" fontId="7" fillId="33" borderId="15" xfId="0" applyNumberFormat="1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33" borderId="15" xfId="0" applyNumberFormat="1" applyFont="1" applyFill="1" applyBorder="1" applyAlignment="1">
      <alignment horizontal="center" vertical="center"/>
    </xf>
    <xf numFmtId="184" fontId="7" fillId="33" borderId="15" xfId="0" applyNumberFormat="1" applyFont="1" applyFill="1" applyBorder="1" applyAlignment="1">
      <alignment horizontal="center" vertical="center"/>
    </xf>
    <xf numFmtId="3" fontId="8" fillId="33" borderId="32" xfId="0" applyNumberFormat="1" applyFont="1" applyFill="1" applyBorder="1" applyAlignment="1">
      <alignment horizontal="center" vertical="center"/>
    </xf>
    <xf numFmtId="3" fontId="8" fillId="33" borderId="19" xfId="0" applyNumberFormat="1" applyFont="1" applyFill="1" applyBorder="1" applyAlignment="1">
      <alignment horizontal="center" vertical="center"/>
    </xf>
    <xf numFmtId="3" fontId="8" fillId="33" borderId="33" xfId="0" applyNumberFormat="1" applyFont="1" applyFill="1" applyBorder="1" applyAlignment="1">
      <alignment horizontal="center" vertical="center"/>
    </xf>
    <xf numFmtId="1" fontId="7" fillId="33" borderId="19" xfId="0" applyNumberFormat="1" applyFont="1" applyFill="1" applyBorder="1" applyAlignment="1">
      <alignment horizontal="center" vertical="center"/>
    </xf>
    <xf numFmtId="1" fontId="7" fillId="33" borderId="29" xfId="0" applyNumberFormat="1" applyFont="1" applyFill="1" applyBorder="1" applyAlignment="1">
      <alignment horizontal="center" vertical="center"/>
    </xf>
    <xf numFmtId="3" fontId="8" fillId="33" borderId="34" xfId="0" applyNumberFormat="1" applyFont="1" applyFill="1" applyBorder="1" applyAlignment="1">
      <alignment horizontal="center" vertical="center"/>
    </xf>
    <xf numFmtId="3" fontId="8" fillId="33" borderId="30" xfId="0" applyNumberFormat="1" applyFont="1" applyFill="1" applyBorder="1" applyAlignment="1">
      <alignment horizontal="center" vertical="center"/>
    </xf>
    <xf numFmtId="3" fontId="8" fillId="33" borderId="35" xfId="0" applyNumberFormat="1" applyFont="1" applyFill="1" applyBorder="1" applyAlignment="1">
      <alignment horizontal="center" vertical="center"/>
    </xf>
    <xf numFmtId="1" fontId="7" fillId="33" borderId="30" xfId="0" applyNumberFormat="1" applyFont="1" applyFill="1" applyBorder="1" applyAlignment="1">
      <alignment horizontal="center" vertical="center"/>
    </xf>
    <xf numFmtId="3" fontId="0" fillId="33" borderId="29" xfId="0" applyNumberFormat="1" applyFill="1" applyBorder="1" applyAlignment="1">
      <alignment horizontal="center" vertical="center"/>
    </xf>
    <xf numFmtId="1" fontId="0" fillId="33" borderId="29" xfId="0" applyNumberForma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3" fontId="0" fillId="33" borderId="37" xfId="0" applyNumberForma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3" fontId="1" fillId="33" borderId="27" xfId="0" applyNumberFormat="1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1" fontId="8" fillId="33" borderId="39" xfId="0" applyNumberFormat="1" applyFont="1" applyFill="1" applyBorder="1" applyAlignment="1">
      <alignment horizontal="center" vertical="center"/>
    </xf>
    <xf numFmtId="3" fontId="1" fillId="33" borderId="40" xfId="0" applyNumberFormat="1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3" fontId="1" fillId="33" borderId="15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3" fontId="1" fillId="33" borderId="28" xfId="0" applyNumberFormat="1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1" fontId="8" fillId="33" borderId="28" xfId="0" applyNumberFormat="1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justify" vertical="center"/>
    </xf>
    <xf numFmtId="1" fontId="8" fillId="0" borderId="21" xfId="0" applyNumberFormat="1" applyFont="1" applyFill="1" applyBorder="1" applyAlignment="1">
      <alignment horizontal="center"/>
    </xf>
    <xf numFmtId="1" fontId="8" fillId="0" borderId="21" xfId="0" applyNumberFormat="1" applyFont="1" applyFill="1" applyBorder="1" applyAlignment="1">
      <alignment horizontal="center" vertical="center"/>
    </xf>
    <xf numFmtId="1" fontId="8" fillId="0" borderId="36" xfId="0" applyNumberFormat="1" applyFont="1" applyFill="1" applyBorder="1" applyAlignment="1">
      <alignment horizontal="center" vertical="center"/>
    </xf>
    <xf numFmtId="1" fontId="8" fillId="0" borderId="42" xfId="0" applyNumberFormat="1" applyFont="1" applyFill="1" applyBorder="1" applyAlignment="1">
      <alignment horizontal="center" vertical="center"/>
    </xf>
    <xf numFmtId="1" fontId="8" fillId="0" borderId="43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5" xfId="0" applyFill="1" applyBorder="1" applyAlignment="1">
      <alignment/>
    </xf>
    <xf numFmtId="0" fontId="13" fillId="0" borderId="19" xfId="0" applyFont="1" applyBorder="1" applyAlignment="1">
      <alignment/>
    </xf>
    <xf numFmtId="0" fontId="0" fillId="33" borderId="16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0" xfId="0" applyFill="1" applyBorder="1" applyAlignment="1">
      <alignment/>
    </xf>
    <xf numFmtId="0" fontId="7" fillId="33" borderId="23" xfId="0" applyFont="1" applyFill="1" applyBorder="1" applyAlignment="1">
      <alignment horizontal="center"/>
    </xf>
    <xf numFmtId="0" fontId="7" fillId="33" borderId="45" xfId="0" applyFont="1" applyFill="1" applyBorder="1" applyAlignment="1">
      <alignment/>
    </xf>
    <xf numFmtId="3" fontId="7" fillId="33" borderId="19" xfId="0" applyNumberFormat="1" applyFont="1" applyFill="1" applyBorder="1" applyAlignment="1">
      <alignment horizontal="center"/>
    </xf>
    <xf numFmtId="3" fontId="7" fillId="33" borderId="33" xfId="0" applyNumberFormat="1" applyFont="1" applyFill="1" applyBorder="1" applyAlignment="1">
      <alignment/>
    </xf>
    <xf numFmtId="184" fontId="7" fillId="33" borderId="19" xfId="0" applyNumberFormat="1" applyFont="1" applyFill="1" applyBorder="1" applyAlignment="1">
      <alignment/>
    </xf>
    <xf numFmtId="1" fontId="7" fillId="33" borderId="19" xfId="0" applyNumberFormat="1" applyFont="1" applyFill="1" applyBorder="1" applyAlignment="1">
      <alignment/>
    </xf>
    <xf numFmtId="0" fontId="7" fillId="33" borderId="19" xfId="0" applyNumberFormat="1" applyFont="1" applyFill="1" applyBorder="1" applyAlignment="1">
      <alignment/>
    </xf>
    <xf numFmtId="0" fontId="7" fillId="33" borderId="19" xfId="0" applyFont="1" applyFill="1" applyBorder="1" applyAlignment="1">
      <alignment/>
    </xf>
    <xf numFmtId="3" fontId="7" fillId="33" borderId="19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8" fillId="33" borderId="34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justify" vertical="center"/>
    </xf>
    <xf numFmtId="3" fontId="8" fillId="33" borderId="46" xfId="0" applyNumberFormat="1" applyFont="1" applyFill="1" applyBorder="1" applyAlignment="1">
      <alignment horizontal="center" vertical="center"/>
    </xf>
    <xf numFmtId="1" fontId="8" fillId="33" borderId="46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0" fontId="14" fillId="33" borderId="47" xfId="0" applyFont="1" applyFill="1" applyBorder="1" applyAlignment="1">
      <alignment wrapText="1"/>
    </xf>
    <xf numFmtId="3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1" fontId="8" fillId="33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175" fontId="7" fillId="33" borderId="0" xfId="0" applyNumberFormat="1" applyFont="1" applyFill="1" applyBorder="1" applyAlignment="1">
      <alignment/>
    </xf>
    <xf numFmtId="1" fontId="8" fillId="0" borderId="48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right"/>
    </xf>
    <xf numFmtId="3" fontId="7" fillId="33" borderId="49" xfId="0" applyNumberFormat="1" applyFont="1" applyFill="1" applyBorder="1" applyAlignment="1">
      <alignment horizontal="center" vertical="center" wrapText="1"/>
    </xf>
    <xf numFmtId="3" fontId="7" fillId="33" borderId="50" xfId="0" applyNumberFormat="1" applyFont="1" applyFill="1" applyBorder="1" applyAlignment="1">
      <alignment horizontal="center" vertical="center" wrapText="1"/>
    </xf>
    <xf numFmtId="3" fontId="7" fillId="33" borderId="51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/>
    </xf>
    <xf numFmtId="0" fontId="7" fillId="33" borderId="53" xfId="0" applyFont="1" applyFill="1" applyBorder="1" applyAlignment="1">
      <alignment horizontal="center"/>
    </xf>
    <xf numFmtId="0" fontId="7" fillId="33" borderId="54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0" fillId="33" borderId="41" xfId="0" applyFont="1" applyFill="1" applyBorder="1" applyAlignment="1">
      <alignment horizontal="center" vertical="justify"/>
    </xf>
    <xf numFmtId="0" fontId="10" fillId="33" borderId="0" xfId="0" applyFont="1" applyFill="1" applyBorder="1" applyAlignment="1">
      <alignment horizontal="center" vertical="justify"/>
    </xf>
    <xf numFmtId="0" fontId="7" fillId="33" borderId="55" xfId="0" applyFont="1" applyFill="1" applyBorder="1" applyAlignment="1">
      <alignment horizontal="center" wrapText="1"/>
    </xf>
    <xf numFmtId="0" fontId="7" fillId="33" borderId="44" xfId="0" applyFont="1" applyFill="1" applyBorder="1" applyAlignment="1">
      <alignment horizontal="center" wrapText="1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N77"/>
  <sheetViews>
    <sheetView tabSelected="1" zoomScale="75" zoomScaleNormal="75" zoomScalePageLayoutView="0" workbookViewId="0" topLeftCell="A1">
      <pane ySplit="7" topLeftCell="A8" activePane="bottomLeft" state="frozen"/>
      <selection pane="topLeft" activeCell="B1" sqref="B1"/>
      <selection pane="bottomLeft" activeCell="B5" sqref="B5:K5"/>
    </sheetView>
  </sheetViews>
  <sheetFormatPr defaultColWidth="9.00390625" defaultRowHeight="12.75"/>
  <cols>
    <col min="1" max="1" width="7.25390625" style="1" customWidth="1"/>
    <col min="2" max="2" width="35.625" style="1" customWidth="1"/>
    <col min="3" max="4" width="16.75390625" style="42" customWidth="1"/>
    <col min="5" max="5" width="13.875" style="1" customWidth="1"/>
    <col min="6" max="6" width="11.875" style="1" customWidth="1"/>
    <col min="7" max="7" width="10.25390625" style="1" customWidth="1"/>
    <col min="8" max="8" width="13.75390625" style="1" customWidth="1"/>
    <col min="9" max="9" width="12.00390625" style="1" customWidth="1"/>
    <col min="10" max="10" width="9.125" style="1" customWidth="1"/>
    <col min="11" max="11" width="13.25390625" style="1" customWidth="1"/>
    <col min="12" max="12" width="12.625" style="1" customWidth="1"/>
    <col min="13" max="13" width="10.75390625" style="30" customWidth="1"/>
    <col min="14" max="14" width="49.625" style="1" customWidth="1"/>
    <col min="15" max="16384" width="9.125" style="1" customWidth="1"/>
  </cols>
  <sheetData>
    <row r="1" ht="13.5" customHeight="1"/>
    <row r="2" spans="3:13" ht="20.25" customHeight="1"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50"/>
    </row>
    <row r="3" ht="21" customHeight="1">
      <c r="K3" s="49" t="s">
        <v>76</v>
      </c>
    </row>
    <row r="4" spans="1:13" s="52" customFormat="1" ht="33" customHeight="1">
      <c r="A4" s="51"/>
      <c r="B4" s="161" t="s">
        <v>77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s="52" customFormat="1" ht="45" customHeight="1" thickBot="1">
      <c r="A5" s="51"/>
      <c r="B5" s="162" t="s">
        <v>45</v>
      </c>
      <c r="C5" s="163"/>
      <c r="D5" s="163"/>
      <c r="E5" s="162"/>
      <c r="F5" s="162"/>
      <c r="G5" s="162"/>
      <c r="H5" s="162"/>
      <c r="I5" s="162"/>
      <c r="J5" s="162"/>
      <c r="K5" s="162"/>
      <c r="M5" s="53"/>
    </row>
    <row r="6" spans="1:14" ht="17.25" customHeight="1">
      <c r="A6" s="166" t="s">
        <v>0</v>
      </c>
      <c r="B6" s="168" t="s">
        <v>1</v>
      </c>
      <c r="C6" s="154" t="s">
        <v>65</v>
      </c>
      <c r="D6" s="156" t="s">
        <v>66</v>
      </c>
      <c r="E6" s="159" t="s">
        <v>2</v>
      </c>
      <c r="F6" s="159"/>
      <c r="G6" s="160"/>
      <c r="H6" s="158" t="s">
        <v>3</v>
      </c>
      <c r="I6" s="159"/>
      <c r="J6" s="160"/>
      <c r="K6" s="158" t="s">
        <v>4</v>
      </c>
      <c r="L6" s="159"/>
      <c r="M6" s="159"/>
      <c r="N6" s="164" t="s">
        <v>72</v>
      </c>
    </row>
    <row r="7" spans="1:14" ht="102.75" customHeight="1" thickBot="1">
      <c r="A7" s="167"/>
      <c r="B7" s="169"/>
      <c r="C7" s="155"/>
      <c r="D7" s="157"/>
      <c r="E7" s="33" t="s">
        <v>46</v>
      </c>
      <c r="F7" s="3" t="s">
        <v>75</v>
      </c>
      <c r="G7" s="4" t="s">
        <v>64</v>
      </c>
      <c r="H7" s="2" t="s">
        <v>46</v>
      </c>
      <c r="I7" s="3" t="s">
        <v>75</v>
      </c>
      <c r="J7" s="4" t="s">
        <v>64</v>
      </c>
      <c r="K7" s="2" t="s">
        <v>46</v>
      </c>
      <c r="L7" s="3" t="s">
        <v>75</v>
      </c>
      <c r="M7" s="112" t="s">
        <v>64</v>
      </c>
      <c r="N7" s="165"/>
    </row>
    <row r="8" spans="1:13" ht="15.75" hidden="1">
      <c r="A8" s="5">
        <v>1</v>
      </c>
      <c r="B8" s="6" t="s">
        <v>5</v>
      </c>
      <c r="C8" s="48">
        <v>47815</v>
      </c>
      <c r="D8" s="48">
        <v>33895</v>
      </c>
      <c r="E8" s="34">
        <v>3985</v>
      </c>
      <c r="F8" s="7">
        <v>3389</v>
      </c>
      <c r="G8" s="8">
        <f>F8/E8*100-100</f>
        <v>-14.956085319949807</v>
      </c>
      <c r="H8" s="9">
        <v>35868</v>
      </c>
      <c r="I8" s="10">
        <v>30506</v>
      </c>
      <c r="J8" s="8">
        <f>I8/H8*100-100</f>
        <v>-14.949258391881344</v>
      </c>
      <c r="K8" s="7">
        <f>E8+H8</f>
        <v>39853</v>
      </c>
      <c r="L8" s="7">
        <f>F8+I8</f>
        <v>33895</v>
      </c>
      <c r="M8" s="44">
        <f>L8/K8*100-100</f>
        <v>-14.949941033297364</v>
      </c>
    </row>
    <row r="9" spans="1:13" ht="15.75" hidden="1">
      <c r="A9" s="5">
        <v>2</v>
      </c>
      <c r="B9" s="6" t="s">
        <v>6</v>
      </c>
      <c r="C9" s="38">
        <v>2304</v>
      </c>
      <c r="D9" s="38">
        <v>2624</v>
      </c>
      <c r="E9" s="34"/>
      <c r="F9" s="7"/>
      <c r="G9" s="8"/>
      <c r="H9" s="9">
        <v>2304</v>
      </c>
      <c r="I9" s="10">
        <v>2624</v>
      </c>
      <c r="J9" s="8">
        <f aca="true" t="shared" si="0" ref="J9:J27">I9/H9*100-100</f>
        <v>13.888888888888886</v>
      </c>
      <c r="K9" s="7">
        <f aca="true" t="shared" si="1" ref="K9:K26">E9+H9</f>
        <v>2304</v>
      </c>
      <c r="L9" s="7">
        <f aca="true" t="shared" si="2" ref="L9:L26">F9+I9</f>
        <v>2624</v>
      </c>
      <c r="M9" s="44">
        <f aca="true" t="shared" si="3" ref="M9:M27">L9/K9*100-100</f>
        <v>13.888888888888886</v>
      </c>
    </row>
    <row r="10" spans="1:13" ht="15.75" hidden="1">
      <c r="A10" s="5">
        <v>3</v>
      </c>
      <c r="B10" s="6" t="s">
        <v>7</v>
      </c>
      <c r="C10" s="38">
        <v>10</v>
      </c>
      <c r="D10" s="38">
        <v>29</v>
      </c>
      <c r="E10" s="34">
        <v>7</v>
      </c>
      <c r="F10" s="12">
        <v>14</v>
      </c>
      <c r="G10" s="8">
        <f>F10/E10*100-100</f>
        <v>100</v>
      </c>
      <c r="H10" s="9">
        <v>7</v>
      </c>
      <c r="I10" s="10">
        <v>14</v>
      </c>
      <c r="J10" s="8">
        <f t="shared" si="0"/>
        <v>100</v>
      </c>
      <c r="K10" s="7">
        <f t="shared" si="1"/>
        <v>14</v>
      </c>
      <c r="L10" s="7">
        <f t="shared" si="2"/>
        <v>28</v>
      </c>
      <c r="M10" s="44">
        <f t="shared" si="3"/>
        <v>100</v>
      </c>
    </row>
    <row r="11" spans="1:13" ht="15.75" hidden="1">
      <c r="A11" s="5">
        <v>4</v>
      </c>
      <c r="B11" s="6" t="s">
        <v>8</v>
      </c>
      <c r="C11" s="38">
        <f>C12+C13</f>
        <v>982</v>
      </c>
      <c r="D11" s="38"/>
      <c r="E11" s="38">
        <f>E12+E13</f>
        <v>357</v>
      </c>
      <c r="F11" s="38">
        <f>F12+F13</f>
        <v>509</v>
      </c>
      <c r="G11" s="8">
        <f>F11/E11*100-100</f>
        <v>42.57703081232492</v>
      </c>
      <c r="H11" s="38">
        <f>H12+H13</f>
        <v>423</v>
      </c>
      <c r="I11" s="38">
        <f>I12+I13</f>
        <v>401</v>
      </c>
      <c r="J11" s="8">
        <f t="shared" si="0"/>
        <v>-5.200945626477534</v>
      </c>
      <c r="K11" s="7">
        <f t="shared" si="1"/>
        <v>780</v>
      </c>
      <c r="L11" s="7">
        <f t="shared" si="2"/>
        <v>910</v>
      </c>
      <c r="M11" s="44">
        <f t="shared" si="3"/>
        <v>16.66666666666667</v>
      </c>
    </row>
    <row r="12" spans="1:13" ht="15.75" hidden="1">
      <c r="A12" s="5"/>
      <c r="B12" s="36" t="s">
        <v>48</v>
      </c>
      <c r="C12" s="38">
        <v>357</v>
      </c>
      <c r="D12" s="38">
        <v>508</v>
      </c>
      <c r="E12" s="34">
        <v>357</v>
      </c>
      <c r="F12" s="7">
        <v>509</v>
      </c>
      <c r="G12" s="8">
        <f>F12/E12*100-100</f>
        <v>42.57703081232492</v>
      </c>
      <c r="H12" s="9"/>
      <c r="I12" s="10"/>
      <c r="J12" s="8"/>
      <c r="K12" s="7">
        <f t="shared" si="1"/>
        <v>357</v>
      </c>
      <c r="L12" s="7">
        <f t="shared" si="2"/>
        <v>509</v>
      </c>
      <c r="M12" s="44">
        <f t="shared" si="3"/>
        <v>42.57703081232492</v>
      </c>
    </row>
    <row r="13" spans="1:13" ht="15.75" hidden="1">
      <c r="A13" s="5"/>
      <c r="B13" s="36" t="s">
        <v>49</v>
      </c>
      <c r="C13" s="38">
        <v>625</v>
      </c>
      <c r="D13" s="38">
        <v>401</v>
      </c>
      <c r="E13" s="34"/>
      <c r="F13" s="7"/>
      <c r="G13" s="8"/>
      <c r="H13" s="9">
        <v>423</v>
      </c>
      <c r="I13" s="10">
        <v>401</v>
      </c>
      <c r="J13" s="8">
        <f t="shared" si="0"/>
        <v>-5.200945626477534</v>
      </c>
      <c r="K13" s="7">
        <f t="shared" si="1"/>
        <v>423</v>
      </c>
      <c r="L13" s="7">
        <f t="shared" si="2"/>
        <v>401</v>
      </c>
      <c r="M13" s="44">
        <f t="shared" si="3"/>
        <v>-5.200945626477534</v>
      </c>
    </row>
    <row r="14" spans="1:13" ht="15.75" hidden="1">
      <c r="A14" s="5">
        <v>5</v>
      </c>
      <c r="B14" s="6" t="s">
        <v>9</v>
      </c>
      <c r="C14" s="38">
        <v>1142</v>
      </c>
      <c r="D14" s="38">
        <v>956</v>
      </c>
      <c r="E14" s="34">
        <v>1141</v>
      </c>
      <c r="F14" s="7">
        <v>956</v>
      </c>
      <c r="G14" s="8">
        <f>F14/E14*100-100</f>
        <v>-16.213847502191058</v>
      </c>
      <c r="H14" s="9"/>
      <c r="I14" s="10"/>
      <c r="J14" s="8"/>
      <c r="K14" s="7">
        <f t="shared" si="1"/>
        <v>1141</v>
      </c>
      <c r="L14" s="7">
        <f t="shared" si="2"/>
        <v>956</v>
      </c>
      <c r="M14" s="44">
        <f t="shared" si="3"/>
        <v>-16.213847502191058</v>
      </c>
    </row>
    <row r="15" spans="1:13" ht="15.75" hidden="1">
      <c r="A15" s="5">
        <v>6</v>
      </c>
      <c r="B15" s="6" t="s">
        <v>10</v>
      </c>
      <c r="C15" s="38">
        <v>301</v>
      </c>
      <c r="D15" s="38">
        <v>290</v>
      </c>
      <c r="E15" s="35"/>
      <c r="F15" s="12"/>
      <c r="G15" s="8"/>
      <c r="H15" s="9">
        <v>300</v>
      </c>
      <c r="I15" s="10">
        <v>290</v>
      </c>
      <c r="J15" s="8">
        <f t="shared" si="0"/>
        <v>-3.3333333333333286</v>
      </c>
      <c r="K15" s="7">
        <f t="shared" si="1"/>
        <v>300</v>
      </c>
      <c r="L15" s="7">
        <f t="shared" si="2"/>
        <v>290</v>
      </c>
      <c r="M15" s="44">
        <f t="shared" si="3"/>
        <v>-3.3333333333333286</v>
      </c>
    </row>
    <row r="16" spans="1:13" ht="30.75" customHeight="1" hidden="1">
      <c r="A16" s="13">
        <v>7</v>
      </c>
      <c r="B16" s="14" t="s">
        <v>11</v>
      </c>
      <c r="C16" s="39"/>
      <c r="D16" s="39"/>
      <c r="E16" s="34"/>
      <c r="F16" s="7"/>
      <c r="G16" s="8"/>
      <c r="H16" s="9"/>
      <c r="I16" s="10">
        <v>4</v>
      </c>
      <c r="J16" s="8"/>
      <c r="K16" s="7">
        <f t="shared" si="1"/>
        <v>0</v>
      </c>
      <c r="L16" s="7">
        <f t="shared" si="2"/>
        <v>4</v>
      </c>
      <c r="M16" s="44"/>
    </row>
    <row r="17" spans="1:13" ht="15.75" hidden="1">
      <c r="A17" s="15">
        <v>8</v>
      </c>
      <c r="B17" s="6" t="s">
        <v>12</v>
      </c>
      <c r="C17" s="38">
        <v>309</v>
      </c>
      <c r="D17" s="38">
        <v>511</v>
      </c>
      <c r="E17" s="34">
        <v>155</v>
      </c>
      <c r="F17" s="7">
        <v>255</v>
      </c>
      <c r="G17" s="8">
        <f>F17/E17*100-100</f>
        <v>64.51612903225808</v>
      </c>
      <c r="H17" s="9">
        <v>155</v>
      </c>
      <c r="I17" s="10">
        <v>255</v>
      </c>
      <c r="J17" s="8">
        <f t="shared" si="0"/>
        <v>64.51612903225808</v>
      </c>
      <c r="K17" s="7">
        <f t="shared" si="1"/>
        <v>310</v>
      </c>
      <c r="L17" s="7">
        <f t="shared" si="2"/>
        <v>510</v>
      </c>
      <c r="M17" s="44">
        <f t="shared" si="3"/>
        <v>64.51612903225808</v>
      </c>
    </row>
    <row r="18" spans="1:13" ht="15.75" hidden="1">
      <c r="A18" s="15">
        <v>9</v>
      </c>
      <c r="B18" s="6" t="s">
        <v>13</v>
      </c>
      <c r="C18" s="38">
        <v>541</v>
      </c>
      <c r="D18" s="38">
        <v>579</v>
      </c>
      <c r="E18" s="34"/>
      <c r="F18" s="7"/>
      <c r="G18" s="8"/>
      <c r="H18" s="9">
        <v>540</v>
      </c>
      <c r="I18" s="10">
        <v>579</v>
      </c>
      <c r="J18" s="8">
        <f t="shared" si="0"/>
        <v>7.222222222222214</v>
      </c>
      <c r="K18" s="7">
        <f t="shared" si="1"/>
        <v>540</v>
      </c>
      <c r="L18" s="7">
        <f t="shared" si="2"/>
        <v>579</v>
      </c>
      <c r="M18" s="44">
        <f t="shared" si="3"/>
        <v>7.222222222222214</v>
      </c>
    </row>
    <row r="19" spans="1:13" ht="15.75" customHeight="1" hidden="1">
      <c r="A19" s="5">
        <v>10</v>
      </c>
      <c r="B19" s="16" t="s">
        <v>14</v>
      </c>
      <c r="C19" s="38"/>
      <c r="D19" s="38"/>
      <c r="E19" s="34"/>
      <c r="F19" s="7"/>
      <c r="G19" s="8"/>
      <c r="H19" s="9"/>
      <c r="I19" s="10"/>
      <c r="J19" s="8"/>
      <c r="K19" s="7">
        <f t="shared" si="1"/>
        <v>0</v>
      </c>
      <c r="L19" s="7">
        <f t="shared" si="2"/>
        <v>0</v>
      </c>
      <c r="M19" s="44"/>
    </row>
    <row r="20" spans="1:13" ht="32.25" customHeight="1" hidden="1">
      <c r="A20" s="5">
        <v>11</v>
      </c>
      <c r="B20" s="16" t="s">
        <v>15</v>
      </c>
      <c r="C20" s="38">
        <v>368</v>
      </c>
      <c r="D20" s="38">
        <v>410</v>
      </c>
      <c r="E20" s="34">
        <v>368</v>
      </c>
      <c r="F20" s="7">
        <v>410</v>
      </c>
      <c r="G20" s="8">
        <f>F20/E20*100-100</f>
        <v>11.41304347826086</v>
      </c>
      <c r="H20" s="9"/>
      <c r="I20" s="10"/>
      <c r="J20" s="8"/>
      <c r="K20" s="7">
        <f t="shared" si="1"/>
        <v>368</v>
      </c>
      <c r="L20" s="7">
        <f t="shared" si="2"/>
        <v>410</v>
      </c>
      <c r="M20" s="44">
        <f t="shared" si="3"/>
        <v>11.41304347826086</v>
      </c>
    </row>
    <row r="21" spans="1:13" ht="30.75" customHeight="1" hidden="1">
      <c r="A21" s="5">
        <v>12</v>
      </c>
      <c r="B21" s="16" t="s">
        <v>16</v>
      </c>
      <c r="C21" s="38">
        <v>74</v>
      </c>
      <c r="D21" s="38">
        <v>100</v>
      </c>
      <c r="E21" s="34"/>
      <c r="F21" s="7"/>
      <c r="G21" s="8"/>
      <c r="H21" s="9">
        <v>75</v>
      </c>
      <c r="I21" s="10">
        <v>100</v>
      </c>
      <c r="J21" s="8">
        <f t="shared" si="0"/>
        <v>33.333333333333314</v>
      </c>
      <c r="K21" s="7">
        <f t="shared" si="1"/>
        <v>75</v>
      </c>
      <c r="L21" s="7">
        <f t="shared" si="2"/>
        <v>100</v>
      </c>
      <c r="M21" s="44">
        <f t="shared" si="3"/>
        <v>33.333333333333314</v>
      </c>
    </row>
    <row r="22" spans="1:13" ht="18" customHeight="1" hidden="1">
      <c r="A22" s="5">
        <v>13</v>
      </c>
      <c r="B22" s="16" t="s">
        <v>17</v>
      </c>
      <c r="C22" s="38"/>
      <c r="D22" s="38"/>
      <c r="E22" s="34"/>
      <c r="F22" s="7"/>
      <c r="G22" s="8"/>
      <c r="H22" s="9"/>
      <c r="I22" s="10"/>
      <c r="J22" s="8"/>
      <c r="K22" s="7">
        <f t="shared" si="1"/>
        <v>0</v>
      </c>
      <c r="L22" s="7">
        <f t="shared" si="2"/>
        <v>0</v>
      </c>
      <c r="M22" s="44"/>
    </row>
    <row r="23" spans="1:13" ht="15.75" hidden="1">
      <c r="A23" s="5">
        <v>14</v>
      </c>
      <c r="B23" s="6" t="s">
        <v>18</v>
      </c>
      <c r="C23" s="38">
        <v>560</v>
      </c>
      <c r="D23" s="38">
        <v>520</v>
      </c>
      <c r="E23" s="34"/>
      <c r="F23" s="7"/>
      <c r="G23" s="8"/>
      <c r="H23" s="9">
        <v>557</v>
      </c>
      <c r="I23" s="10">
        <v>520</v>
      </c>
      <c r="J23" s="8">
        <f t="shared" si="0"/>
        <v>-6.642728904847388</v>
      </c>
      <c r="K23" s="7">
        <f t="shared" si="1"/>
        <v>557</v>
      </c>
      <c r="L23" s="7">
        <f t="shared" si="2"/>
        <v>520</v>
      </c>
      <c r="M23" s="44">
        <f t="shared" si="3"/>
        <v>-6.642728904847388</v>
      </c>
    </row>
    <row r="24" spans="1:13" ht="18.75" customHeight="1" hidden="1">
      <c r="A24" s="5">
        <v>15</v>
      </c>
      <c r="B24" s="16" t="s">
        <v>19</v>
      </c>
      <c r="C24" s="38"/>
      <c r="D24" s="38"/>
      <c r="E24" s="34"/>
      <c r="F24" s="7"/>
      <c r="G24" s="8"/>
      <c r="H24" s="9"/>
      <c r="I24" s="10"/>
      <c r="J24" s="8"/>
      <c r="K24" s="7">
        <f t="shared" si="1"/>
        <v>0</v>
      </c>
      <c r="L24" s="7">
        <f t="shared" si="2"/>
        <v>0</v>
      </c>
      <c r="M24" s="44"/>
    </row>
    <row r="25" spans="1:13" ht="14.25" customHeight="1" hidden="1">
      <c r="A25" s="5">
        <v>16</v>
      </c>
      <c r="B25" s="16" t="s">
        <v>20</v>
      </c>
      <c r="C25" s="38">
        <v>40</v>
      </c>
      <c r="D25" s="38">
        <v>40</v>
      </c>
      <c r="E25" s="34">
        <v>16</v>
      </c>
      <c r="F25" s="11">
        <v>20</v>
      </c>
      <c r="G25" s="8">
        <f>F25/E25*100-100</f>
        <v>25</v>
      </c>
      <c r="H25" s="9">
        <v>16</v>
      </c>
      <c r="I25" s="10">
        <v>20</v>
      </c>
      <c r="J25" s="8">
        <f t="shared" si="0"/>
        <v>25</v>
      </c>
      <c r="K25" s="7">
        <f t="shared" si="1"/>
        <v>32</v>
      </c>
      <c r="L25" s="7">
        <f t="shared" si="2"/>
        <v>40</v>
      </c>
      <c r="M25" s="44">
        <f t="shared" si="3"/>
        <v>25</v>
      </c>
    </row>
    <row r="26" spans="1:13" ht="15.75" hidden="1">
      <c r="A26" s="127">
        <v>17</v>
      </c>
      <c r="B26" s="128" t="s">
        <v>21</v>
      </c>
      <c r="C26" s="129"/>
      <c r="D26" s="129"/>
      <c r="E26" s="130"/>
      <c r="F26" s="131">
        <v>41</v>
      </c>
      <c r="G26" s="132"/>
      <c r="H26" s="133"/>
      <c r="I26" s="134"/>
      <c r="J26" s="132"/>
      <c r="K26" s="135">
        <f t="shared" si="1"/>
        <v>0</v>
      </c>
      <c r="L26" s="135">
        <f t="shared" si="2"/>
        <v>41</v>
      </c>
      <c r="M26" s="136"/>
    </row>
    <row r="27" spans="1:14" s="19" customFormat="1" ht="172.5" customHeight="1" thickBot="1">
      <c r="A27" s="138"/>
      <c r="B27" s="139" t="s">
        <v>22</v>
      </c>
      <c r="C27" s="140">
        <f aca="true" t="shared" si="4" ref="C27:H27">C8+C9+C10+C11+C14+C15+C17+C18+C19+C20+C21+C23+C24+C25+C26+C16</f>
        <v>54446</v>
      </c>
      <c r="D27" s="140">
        <f t="shared" si="4"/>
        <v>39954</v>
      </c>
      <c r="E27" s="140">
        <f t="shared" si="4"/>
        <v>6029</v>
      </c>
      <c r="F27" s="140">
        <f t="shared" si="4"/>
        <v>5594</v>
      </c>
      <c r="G27" s="141">
        <f>F27/E27*100-100</f>
        <v>-7.215126886714216</v>
      </c>
      <c r="H27" s="140">
        <f t="shared" si="4"/>
        <v>40245</v>
      </c>
      <c r="I27" s="140">
        <f>I8+I9+I10+I11+I14+I15+I17+I18+I19+I20+I21+I23+I24+I25+I26+I16</f>
        <v>35313</v>
      </c>
      <c r="J27" s="141">
        <f t="shared" si="0"/>
        <v>-12.25493850167723</v>
      </c>
      <c r="K27" s="140">
        <f>K8+K9+K10+K11+K14+K15+K17+K18+K19+K20+K21+K23+K24+K25+K26+K16</f>
        <v>46274</v>
      </c>
      <c r="L27" s="140">
        <f>L8+L9+L10+L11+L14+L15+L17+L18+L19+L20+L21+L23+L24+L25+L26+L16</f>
        <v>40907</v>
      </c>
      <c r="M27" s="142">
        <f t="shared" si="3"/>
        <v>-11.598305744046328</v>
      </c>
      <c r="N27" s="143" t="s">
        <v>73</v>
      </c>
    </row>
    <row r="28" spans="1:14" s="19" customFormat="1" ht="32.25" customHeight="1" hidden="1">
      <c r="A28" s="20"/>
      <c r="B28" s="21"/>
      <c r="C28" s="40"/>
      <c r="D28" s="40"/>
      <c r="E28" s="22"/>
      <c r="F28" s="22"/>
      <c r="G28" s="23"/>
      <c r="H28" s="22"/>
      <c r="I28" s="22"/>
      <c r="J28" s="23"/>
      <c r="K28" s="22"/>
      <c r="L28" s="22"/>
      <c r="M28" s="45"/>
      <c r="N28" s="137"/>
    </row>
    <row r="29" spans="1:14" s="19" customFormat="1" ht="32.25" customHeight="1" hidden="1">
      <c r="A29" s="20"/>
      <c r="B29" s="21"/>
      <c r="C29" s="40"/>
      <c r="D29" s="40"/>
      <c r="E29" s="22"/>
      <c r="F29" s="22"/>
      <c r="G29" s="23"/>
      <c r="H29" s="22"/>
      <c r="I29" s="22"/>
      <c r="J29" s="23"/>
      <c r="K29" s="22"/>
      <c r="L29" s="22"/>
      <c r="M29" s="45"/>
      <c r="N29" s="119"/>
    </row>
    <row r="30" spans="1:14" s="19" customFormat="1" ht="81" customHeight="1" hidden="1">
      <c r="A30" s="20"/>
      <c r="B30" s="21"/>
      <c r="C30" s="40"/>
      <c r="D30" s="40"/>
      <c r="E30" s="22"/>
      <c r="F30" s="22"/>
      <c r="G30" s="23"/>
      <c r="H30" s="22"/>
      <c r="I30" s="22"/>
      <c r="J30" s="23"/>
      <c r="K30" s="22"/>
      <c r="L30" s="22"/>
      <c r="M30" s="45"/>
      <c r="N30" s="119"/>
    </row>
    <row r="31" spans="1:14" s="19" customFormat="1" ht="80.25" customHeight="1" hidden="1">
      <c r="A31" s="20"/>
      <c r="B31" s="21"/>
      <c r="C31" s="40"/>
      <c r="D31" s="40"/>
      <c r="E31" s="22"/>
      <c r="F31" s="22"/>
      <c r="G31" s="23"/>
      <c r="H31" s="22"/>
      <c r="I31" s="22"/>
      <c r="J31" s="23"/>
      <c r="K31" s="22"/>
      <c r="L31" s="22"/>
      <c r="M31" s="45"/>
      <c r="N31" s="119"/>
    </row>
    <row r="32" spans="1:14" s="19" customFormat="1" ht="32.25" customHeight="1" hidden="1" thickBot="1">
      <c r="A32" s="20"/>
      <c r="B32" s="21"/>
      <c r="C32" s="40"/>
      <c r="D32" s="40"/>
      <c r="E32" s="22"/>
      <c r="F32" s="22"/>
      <c r="G32" s="23"/>
      <c r="H32" s="22"/>
      <c r="I32" s="22"/>
      <c r="J32" s="23"/>
      <c r="K32" s="22"/>
      <c r="L32" s="22"/>
      <c r="M32" s="45"/>
      <c r="N32" s="119"/>
    </row>
    <row r="33" spans="1:14" ht="17.25" customHeight="1" hidden="1">
      <c r="A33" s="166" t="s">
        <v>0</v>
      </c>
      <c r="B33" s="168" t="s">
        <v>1</v>
      </c>
      <c r="C33" s="154" t="s">
        <v>65</v>
      </c>
      <c r="D33" s="156" t="s">
        <v>66</v>
      </c>
      <c r="E33" s="159" t="s">
        <v>2</v>
      </c>
      <c r="F33" s="159"/>
      <c r="G33" s="160"/>
      <c r="H33" s="158" t="s">
        <v>3</v>
      </c>
      <c r="I33" s="159"/>
      <c r="J33" s="160"/>
      <c r="K33" s="158" t="s">
        <v>4</v>
      </c>
      <c r="L33" s="159"/>
      <c r="M33" s="159"/>
      <c r="N33" s="120"/>
    </row>
    <row r="34" spans="1:14" ht="102.75" customHeight="1" hidden="1" thickBot="1">
      <c r="A34" s="167"/>
      <c r="B34" s="169"/>
      <c r="C34" s="155"/>
      <c r="D34" s="157"/>
      <c r="E34" s="33" t="s">
        <v>46</v>
      </c>
      <c r="F34" s="3" t="s">
        <v>47</v>
      </c>
      <c r="G34" s="4" t="s">
        <v>64</v>
      </c>
      <c r="H34" s="2" t="s">
        <v>46</v>
      </c>
      <c r="I34" s="3" t="s">
        <v>47</v>
      </c>
      <c r="J34" s="4" t="s">
        <v>64</v>
      </c>
      <c r="K34" s="2" t="s">
        <v>46</v>
      </c>
      <c r="L34" s="3" t="s">
        <v>47</v>
      </c>
      <c r="M34" s="112" t="s">
        <v>64</v>
      </c>
      <c r="N34" s="120"/>
    </row>
    <row r="35" spans="1:14" ht="15.75">
      <c r="A35" s="24">
        <v>1</v>
      </c>
      <c r="B35" s="37" t="s">
        <v>23</v>
      </c>
      <c r="C35" s="47">
        <v>85316</v>
      </c>
      <c r="D35" s="24">
        <v>55009</v>
      </c>
      <c r="E35" s="68"/>
      <c r="F35" s="24" t="s">
        <v>24</v>
      </c>
      <c r="G35" s="69"/>
      <c r="H35" s="41">
        <v>85316</v>
      </c>
      <c r="I35" s="24">
        <v>55009</v>
      </c>
      <c r="J35" s="70">
        <f>I35/H35*100-100</f>
        <v>-35.52323128135403</v>
      </c>
      <c r="K35" s="41">
        <v>85316</v>
      </c>
      <c r="L35" s="48">
        <f>I35</f>
        <v>55009</v>
      </c>
      <c r="M35" s="113">
        <f>L35/K35*100-100</f>
        <v>-35.52323128135403</v>
      </c>
      <c r="N35" s="120"/>
    </row>
    <row r="36" spans="1:14" ht="42" customHeight="1">
      <c r="A36" s="17">
        <v>2</v>
      </c>
      <c r="B36" s="25" t="s">
        <v>25</v>
      </c>
      <c r="C36" s="46">
        <v>11091</v>
      </c>
      <c r="D36" s="26">
        <v>51244</v>
      </c>
      <c r="E36" s="71">
        <v>24875</v>
      </c>
      <c r="F36" s="41">
        <v>20837</v>
      </c>
      <c r="G36" s="72">
        <f>F36/E36*100-100</f>
        <v>-16.23316582914572</v>
      </c>
      <c r="H36" s="41">
        <v>11091</v>
      </c>
      <c r="I36" s="26">
        <v>51244</v>
      </c>
      <c r="J36" s="73">
        <f aca="true" t="shared" si="5" ref="J36:J72">I36/H36*100-100</f>
        <v>362.03227842394733</v>
      </c>
      <c r="K36" s="41">
        <v>11091</v>
      </c>
      <c r="L36" s="74">
        <f aca="true" t="shared" si="6" ref="L36:L65">I36</f>
        <v>51244</v>
      </c>
      <c r="M36" s="114">
        <f aca="true" t="shared" si="7" ref="M36:M72">L36/K36*100-100</f>
        <v>362.03227842394733</v>
      </c>
      <c r="N36" s="120"/>
    </row>
    <row r="37" spans="1:14" ht="31.5">
      <c r="A37" s="17">
        <v>3</v>
      </c>
      <c r="B37" s="25" t="s">
        <v>71</v>
      </c>
      <c r="C37" s="46"/>
      <c r="D37" s="41"/>
      <c r="E37" s="71">
        <v>1520</v>
      </c>
      <c r="F37" s="41">
        <v>1418</v>
      </c>
      <c r="G37" s="72">
        <f>F37/E37*100-100</f>
        <v>-6.71052631578948</v>
      </c>
      <c r="H37" s="41"/>
      <c r="I37" s="26"/>
      <c r="J37" s="73"/>
      <c r="K37" s="41"/>
      <c r="L37" s="74"/>
      <c r="M37" s="114"/>
      <c r="N37" s="120"/>
    </row>
    <row r="38" spans="1:14" ht="53.25" customHeight="1">
      <c r="A38" s="17">
        <v>4</v>
      </c>
      <c r="B38" s="18" t="s">
        <v>26</v>
      </c>
      <c r="C38" s="75"/>
      <c r="D38" s="76"/>
      <c r="E38" s="71">
        <v>284</v>
      </c>
      <c r="F38" s="41">
        <v>28</v>
      </c>
      <c r="G38" s="72">
        <f>F38/E38*100-100</f>
        <v>-90.14084507042253</v>
      </c>
      <c r="H38" s="76"/>
      <c r="I38" s="26"/>
      <c r="J38" s="73"/>
      <c r="K38" s="76"/>
      <c r="L38" s="74"/>
      <c r="M38" s="114"/>
      <c r="N38" s="120"/>
    </row>
    <row r="39" spans="1:14" ht="15.75">
      <c r="A39" s="17">
        <v>5</v>
      </c>
      <c r="B39" s="10" t="s">
        <v>27</v>
      </c>
      <c r="C39" s="46">
        <v>688</v>
      </c>
      <c r="D39" s="41">
        <v>636</v>
      </c>
      <c r="E39" s="77"/>
      <c r="F39" s="41" t="s">
        <v>24</v>
      </c>
      <c r="G39" s="72"/>
      <c r="H39" s="41">
        <v>688</v>
      </c>
      <c r="I39" s="26">
        <v>636</v>
      </c>
      <c r="J39" s="73">
        <f t="shared" si="5"/>
        <v>-7.558139534883722</v>
      </c>
      <c r="K39" s="41">
        <v>688</v>
      </c>
      <c r="L39" s="74">
        <f t="shared" si="6"/>
        <v>636</v>
      </c>
      <c r="M39" s="114">
        <f t="shared" si="7"/>
        <v>-7.558139534883722</v>
      </c>
      <c r="N39" s="120"/>
    </row>
    <row r="40" spans="1:14" ht="94.5" customHeight="1">
      <c r="A40" s="17">
        <v>6</v>
      </c>
      <c r="B40" s="18" t="s">
        <v>50</v>
      </c>
      <c r="C40" s="75">
        <v>54907</v>
      </c>
      <c r="D40" s="76"/>
      <c r="E40" s="77"/>
      <c r="F40" s="41" t="s">
        <v>24</v>
      </c>
      <c r="G40" s="72"/>
      <c r="H40" s="76">
        <v>54907</v>
      </c>
      <c r="I40" s="26"/>
      <c r="J40" s="73">
        <f t="shared" si="5"/>
        <v>-100</v>
      </c>
      <c r="K40" s="76">
        <v>54907</v>
      </c>
      <c r="L40" s="74">
        <f t="shared" si="6"/>
        <v>0</v>
      </c>
      <c r="M40" s="114">
        <f t="shared" si="7"/>
        <v>-100</v>
      </c>
      <c r="N40" s="120"/>
    </row>
    <row r="41" spans="1:14" ht="39" customHeight="1">
      <c r="A41" s="17">
        <v>7</v>
      </c>
      <c r="B41" s="18" t="s">
        <v>51</v>
      </c>
      <c r="C41" s="75">
        <v>526</v>
      </c>
      <c r="D41" s="76"/>
      <c r="E41" s="77"/>
      <c r="F41" s="41" t="s">
        <v>24</v>
      </c>
      <c r="G41" s="72"/>
      <c r="H41" s="76">
        <v>526</v>
      </c>
      <c r="I41" s="26"/>
      <c r="J41" s="73">
        <f t="shared" si="5"/>
        <v>-100</v>
      </c>
      <c r="K41" s="76">
        <v>526</v>
      </c>
      <c r="L41" s="74">
        <f t="shared" si="6"/>
        <v>0</v>
      </c>
      <c r="M41" s="114">
        <f t="shared" si="7"/>
        <v>-100</v>
      </c>
      <c r="N41" s="120"/>
    </row>
    <row r="42" spans="1:14" ht="48.75" customHeight="1">
      <c r="A42" s="17">
        <v>8</v>
      </c>
      <c r="B42" s="18" t="s">
        <v>28</v>
      </c>
      <c r="C42" s="75">
        <v>21857</v>
      </c>
      <c r="D42" s="76"/>
      <c r="E42" s="77"/>
      <c r="F42" s="41" t="s">
        <v>24</v>
      </c>
      <c r="G42" s="72"/>
      <c r="H42" s="76">
        <v>21857</v>
      </c>
      <c r="I42" s="26"/>
      <c r="J42" s="73">
        <f t="shared" si="5"/>
        <v>-100</v>
      </c>
      <c r="K42" s="76">
        <v>21857</v>
      </c>
      <c r="L42" s="74">
        <f t="shared" si="6"/>
        <v>0</v>
      </c>
      <c r="M42" s="114">
        <f t="shared" si="7"/>
        <v>-100</v>
      </c>
      <c r="N42" s="120"/>
    </row>
    <row r="43" spans="1:14" ht="31.5" customHeight="1">
      <c r="A43" s="17">
        <v>9</v>
      </c>
      <c r="B43" s="18" t="s">
        <v>29</v>
      </c>
      <c r="C43" s="75">
        <v>1537</v>
      </c>
      <c r="D43" s="76"/>
      <c r="E43" s="77"/>
      <c r="F43" s="41" t="s">
        <v>24</v>
      </c>
      <c r="G43" s="72"/>
      <c r="H43" s="76">
        <v>1537</v>
      </c>
      <c r="I43" s="26"/>
      <c r="J43" s="73">
        <f t="shared" si="5"/>
        <v>-100</v>
      </c>
      <c r="K43" s="76">
        <v>1537</v>
      </c>
      <c r="L43" s="74">
        <f t="shared" si="6"/>
        <v>0</v>
      </c>
      <c r="M43" s="114">
        <f t="shared" si="7"/>
        <v>-100</v>
      </c>
      <c r="N43" s="120"/>
    </row>
    <row r="44" spans="1:14" ht="30.75" customHeight="1">
      <c r="A44" s="17">
        <v>10</v>
      </c>
      <c r="B44" s="28" t="s">
        <v>30</v>
      </c>
      <c r="C44" s="46">
        <v>1879</v>
      </c>
      <c r="D44" s="41">
        <v>1842</v>
      </c>
      <c r="E44" s="77"/>
      <c r="F44" s="41" t="s">
        <v>24</v>
      </c>
      <c r="G44" s="72"/>
      <c r="H44" s="41">
        <v>1879</v>
      </c>
      <c r="I44" s="26">
        <v>1842</v>
      </c>
      <c r="J44" s="73">
        <f t="shared" si="5"/>
        <v>-1.9691325172964298</v>
      </c>
      <c r="K44" s="41">
        <v>1879</v>
      </c>
      <c r="L44" s="74">
        <f t="shared" si="6"/>
        <v>1842</v>
      </c>
      <c r="M44" s="114">
        <f t="shared" si="7"/>
        <v>-1.9691325172964298</v>
      </c>
      <c r="N44" s="120"/>
    </row>
    <row r="45" spans="1:14" ht="81" customHeight="1">
      <c r="A45" s="17">
        <v>11</v>
      </c>
      <c r="B45" s="28" t="s">
        <v>31</v>
      </c>
      <c r="C45" s="46">
        <v>48</v>
      </c>
      <c r="D45" s="41">
        <v>9</v>
      </c>
      <c r="E45" s="77"/>
      <c r="F45" s="41" t="s">
        <v>24</v>
      </c>
      <c r="G45" s="72"/>
      <c r="H45" s="41">
        <v>48</v>
      </c>
      <c r="I45" s="26">
        <v>9</v>
      </c>
      <c r="J45" s="73">
        <f t="shared" si="5"/>
        <v>-81.25</v>
      </c>
      <c r="K45" s="41">
        <v>48</v>
      </c>
      <c r="L45" s="74">
        <f t="shared" si="6"/>
        <v>9</v>
      </c>
      <c r="M45" s="114">
        <f t="shared" si="7"/>
        <v>-81.25</v>
      </c>
      <c r="N45" s="120"/>
    </row>
    <row r="46" spans="1:14" ht="81" customHeight="1">
      <c r="A46" s="17">
        <v>12</v>
      </c>
      <c r="B46" s="28" t="s">
        <v>52</v>
      </c>
      <c r="C46" s="46"/>
      <c r="D46" s="26">
        <v>394</v>
      </c>
      <c r="E46" s="77"/>
      <c r="F46" s="41" t="s">
        <v>24</v>
      </c>
      <c r="G46" s="72"/>
      <c r="H46" s="41"/>
      <c r="I46" s="26">
        <v>394</v>
      </c>
      <c r="J46" s="73"/>
      <c r="K46" s="41"/>
      <c r="L46" s="74">
        <f t="shared" si="6"/>
        <v>394</v>
      </c>
      <c r="M46" s="114"/>
      <c r="N46" s="120"/>
    </row>
    <row r="47" spans="1:14" ht="50.25" customHeight="1">
      <c r="A47" s="17">
        <v>13</v>
      </c>
      <c r="B47" s="28" t="s">
        <v>63</v>
      </c>
      <c r="C47" s="46"/>
      <c r="D47" s="41">
        <v>699</v>
      </c>
      <c r="E47" s="77"/>
      <c r="F47" s="41" t="s">
        <v>24</v>
      </c>
      <c r="G47" s="72"/>
      <c r="H47" s="41"/>
      <c r="I47" s="26">
        <v>699</v>
      </c>
      <c r="J47" s="73"/>
      <c r="K47" s="41"/>
      <c r="L47" s="74">
        <f t="shared" si="6"/>
        <v>699</v>
      </c>
      <c r="M47" s="114"/>
      <c r="N47" s="120"/>
    </row>
    <row r="48" spans="1:14" s="30" customFormat="1" ht="48.75" customHeight="1">
      <c r="A48" s="63">
        <v>14</v>
      </c>
      <c r="B48" s="64" t="s">
        <v>32</v>
      </c>
      <c r="C48" s="78">
        <v>167</v>
      </c>
      <c r="D48" s="79">
        <v>154</v>
      </c>
      <c r="E48" s="80">
        <v>167</v>
      </c>
      <c r="F48" s="79">
        <v>154</v>
      </c>
      <c r="G48" s="81">
        <f>F48/E48*100-100</f>
        <v>-7.784431137724539</v>
      </c>
      <c r="H48" s="79">
        <v>167</v>
      </c>
      <c r="I48" s="82">
        <v>154</v>
      </c>
      <c r="J48" s="83">
        <f t="shared" si="5"/>
        <v>-7.784431137724539</v>
      </c>
      <c r="K48" s="79">
        <v>167</v>
      </c>
      <c r="L48" s="84">
        <f t="shared" si="6"/>
        <v>154</v>
      </c>
      <c r="M48" s="114">
        <f t="shared" si="7"/>
        <v>-7.784431137724539</v>
      </c>
      <c r="N48" s="121"/>
    </row>
    <row r="49" spans="1:14" s="30" customFormat="1" ht="15.75">
      <c r="A49" s="63">
        <v>15</v>
      </c>
      <c r="B49" s="64" t="s">
        <v>33</v>
      </c>
      <c r="C49" s="78">
        <v>3893</v>
      </c>
      <c r="D49" s="79">
        <v>2874</v>
      </c>
      <c r="E49" s="85"/>
      <c r="F49" s="79" t="s">
        <v>24</v>
      </c>
      <c r="G49" s="81"/>
      <c r="H49" s="79">
        <v>3893</v>
      </c>
      <c r="I49" s="82">
        <v>2874</v>
      </c>
      <c r="J49" s="83">
        <f t="shared" si="5"/>
        <v>-26.17518623169792</v>
      </c>
      <c r="K49" s="79">
        <v>3893</v>
      </c>
      <c r="L49" s="84">
        <f t="shared" si="6"/>
        <v>2874</v>
      </c>
      <c r="M49" s="114">
        <f t="shared" si="7"/>
        <v>-26.17518623169792</v>
      </c>
      <c r="N49" s="121"/>
    </row>
    <row r="50" spans="1:14" s="30" customFormat="1" ht="32.25" customHeight="1">
      <c r="A50" s="63">
        <v>16</v>
      </c>
      <c r="B50" s="64" t="s">
        <v>34</v>
      </c>
      <c r="C50" s="78">
        <v>88636</v>
      </c>
      <c r="D50" s="79">
        <v>31304</v>
      </c>
      <c r="E50" s="85"/>
      <c r="F50" s="152" t="s">
        <v>24</v>
      </c>
      <c r="G50" s="81"/>
      <c r="H50" s="79">
        <v>48677</v>
      </c>
      <c r="I50" s="82">
        <v>31304</v>
      </c>
      <c r="J50" s="83">
        <f t="shared" si="5"/>
        <v>-35.690367113832</v>
      </c>
      <c r="K50" s="79">
        <v>48677</v>
      </c>
      <c r="L50" s="84">
        <f t="shared" si="6"/>
        <v>31304</v>
      </c>
      <c r="M50" s="114">
        <f t="shared" si="7"/>
        <v>-35.690367113832</v>
      </c>
      <c r="N50" s="121"/>
    </row>
    <row r="51" spans="1:14" ht="30.75" customHeight="1">
      <c r="A51" s="17">
        <v>17</v>
      </c>
      <c r="B51" s="28" t="s">
        <v>35</v>
      </c>
      <c r="C51" s="46">
        <v>541</v>
      </c>
      <c r="D51" s="41">
        <v>258</v>
      </c>
      <c r="E51" s="77">
        <v>541</v>
      </c>
      <c r="F51" s="86">
        <v>247</v>
      </c>
      <c r="G51" s="72">
        <f>F51/E51*100-100</f>
        <v>-54.34380776340111</v>
      </c>
      <c r="H51" s="41">
        <v>541</v>
      </c>
      <c r="I51" s="26">
        <v>247</v>
      </c>
      <c r="J51" s="73">
        <f t="shared" si="5"/>
        <v>-54.34380776340111</v>
      </c>
      <c r="K51" s="41">
        <v>541</v>
      </c>
      <c r="L51" s="74">
        <f t="shared" si="6"/>
        <v>247</v>
      </c>
      <c r="M51" s="114">
        <f t="shared" si="7"/>
        <v>-54.34380776340111</v>
      </c>
      <c r="N51" s="120"/>
    </row>
    <row r="52" spans="1:14" ht="49.5" customHeight="1">
      <c r="A52" s="17">
        <v>18</v>
      </c>
      <c r="B52" s="18" t="s">
        <v>36</v>
      </c>
      <c r="C52" s="75">
        <v>840</v>
      </c>
      <c r="D52" s="76"/>
      <c r="E52" s="77"/>
      <c r="F52" s="87" t="s">
        <v>24</v>
      </c>
      <c r="G52" s="72"/>
      <c r="H52" s="76">
        <v>840</v>
      </c>
      <c r="I52" s="26"/>
      <c r="J52" s="73">
        <f t="shared" si="5"/>
        <v>-100</v>
      </c>
      <c r="K52" s="76">
        <v>840</v>
      </c>
      <c r="L52" s="74">
        <f t="shared" si="6"/>
        <v>0</v>
      </c>
      <c r="M52" s="114">
        <f t="shared" si="7"/>
        <v>-100</v>
      </c>
      <c r="N52" s="120"/>
    </row>
    <row r="53" spans="1:14" ht="48" customHeight="1">
      <c r="A53" s="17">
        <v>19</v>
      </c>
      <c r="B53" s="28" t="s">
        <v>37</v>
      </c>
      <c r="C53" s="46">
        <v>1775</v>
      </c>
      <c r="D53" s="41">
        <v>2020</v>
      </c>
      <c r="E53" s="77"/>
      <c r="F53" s="41" t="s">
        <v>24</v>
      </c>
      <c r="G53" s="72"/>
      <c r="H53" s="41">
        <v>1775</v>
      </c>
      <c r="I53" s="26">
        <v>2020</v>
      </c>
      <c r="J53" s="73">
        <f t="shared" si="5"/>
        <v>13.802816901408448</v>
      </c>
      <c r="K53" s="41">
        <v>1775</v>
      </c>
      <c r="L53" s="74">
        <f t="shared" si="6"/>
        <v>2020</v>
      </c>
      <c r="M53" s="114">
        <f t="shared" si="7"/>
        <v>13.802816901408448</v>
      </c>
      <c r="N53" s="120"/>
    </row>
    <row r="54" spans="1:14" ht="61.5" customHeight="1">
      <c r="A54" s="17">
        <v>20</v>
      </c>
      <c r="B54" s="28" t="s">
        <v>38</v>
      </c>
      <c r="C54" s="46">
        <v>384</v>
      </c>
      <c r="D54" s="41">
        <v>283</v>
      </c>
      <c r="E54" s="77"/>
      <c r="F54" s="41" t="s">
        <v>24</v>
      </c>
      <c r="G54" s="72"/>
      <c r="H54" s="41">
        <v>384</v>
      </c>
      <c r="I54" s="26">
        <v>283</v>
      </c>
      <c r="J54" s="73">
        <f t="shared" si="5"/>
        <v>-26.302083333333343</v>
      </c>
      <c r="K54" s="41">
        <v>384</v>
      </c>
      <c r="L54" s="74">
        <f t="shared" si="6"/>
        <v>283</v>
      </c>
      <c r="M54" s="114">
        <f t="shared" si="7"/>
        <v>-26.302083333333343</v>
      </c>
      <c r="N54" s="120"/>
    </row>
    <row r="55" spans="1:14" ht="46.5" customHeight="1">
      <c r="A55" s="17">
        <v>21</v>
      </c>
      <c r="B55" s="28" t="s">
        <v>39</v>
      </c>
      <c r="C55" s="46">
        <v>387</v>
      </c>
      <c r="D55" s="41">
        <v>283</v>
      </c>
      <c r="E55" s="77"/>
      <c r="F55" s="41" t="s">
        <v>24</v>
      </c>
      <c r="G55" s="72"/>
      <c r="H55" s="41">
        <v>387</v>
      </c>
      <c r="I55" s="26">
        <v>283</v>
      </c>
      <c r="J55" s="73">
        <f t="shared" si="5"/>
        <v>-26.873385012919897</v>
      </c>
      <c r="K55" s="41">
        <v>387</v>
      </c>
      <c r="L55" s="74">
        <f t="shared" si="6"/>
        <v>283</v>
      </c>
      <c r="M55" s="114">
        <f t="shared" si="7"/>
        <v>-26.873385012919897</v>
      </c>
      <c r="N55" s="120"/>
    </row>
    <row r="56" spans="1:14" ht="60.75" customHeight="1">
      <c r="A56" s="17">
        <v>22</v>
      </c>
      <c r="B56" s="28" t="s">
        <v>40</v>
      </c>
      <c r="C56" s="46">
        <v>284</v>
      </c>
      <c r="D56" s="41">
        <v>28</v>
      </c>
      <c r="E56" s="77"/>
      <c r="F56" s="41" t="s">
        <v>24</v>
      </c>
      <c r="G56" s="72"/>
      <c r="H56" s="41">
        <v>284</v>
      </c>
      <c r="I56" s="26">
        <v>28</v>
      </c>
      <c r="J56" s="73">
        <f t="shared" si="5"/>
        <v>-90.14084507042253</v>
      </c>
      <c r="K56" s="41">
        <v>284</v>
      </c>
      <c r="L56" s="74">
        <f t="shared" si="6"/>
        <v>28</v>
      </c>
      <c r="M56" s="114">
        <f t="shared" si="7"/>
        <v>-90.14084507042253</v>
      </c>
      <c r="N56" s="120"/>
    </row>
    <row r="57" spans="1:14" ht="48" customHeight="1">
      <c r="A57" s="17">
        <v>23</v>
      </c>
      <c r="B57" s="28" t="s">
        <v>53</v>
      </c>
      <c r="C57" s="46"/>
      <c r="D57" s="41">
        <v>214</v>
      </c>
      <c r="E57" s="77"/>
      <c r="F57" s="41" t="s">
        <v>24</v>
      </c>
      <c r="G57" s="72"/>
      <c r="H57" s="41"/>
      <c r="I57" s="26">
        <v>2997</v>
      </c>
      <c r="J57" s="73"/>
      <c r="K57" s="41"/>
      <c r="L57" s="74">
        <f t="shared" si="6"/>
        <v>2997</v>
      </c>
      <c r="M57" s="114"/>
      <c r="N57" s="120"/>
    </row>
    <row r="58" spans="1:14" ht="48" customHeight="1">
      <c r="A58" s="17">
        <v>24</v>
      </c>
      <c r="B58" s="28" t="s">
        <v>54</v>
      </c>
      <c r="C58" s="46"/>
      <c r="D58" s="41">
        <v>292</v>
      </c>
      <c r="E58" s="77"/>
      <c r="F58" s="41" t="s">
        <v>24</v>
      </c>
      <c r="G58" s="72"/>
      <c r="H58" s="41"/>
      <c r="I58" s="26">
        <v>292</v>
      </c>
      <c r="J58" s="73"/>
      <c r="K58" s="41"/>
      <c r="L58" s="74">
        <f t="shared" si="6"/>
        <v>292</v>
      </c>
      <c r="M58" s="114"/>
      <c r="N58" s="120"/>
    </row>
    <row r="59" spans="1:14" ht="60.75" customHeight="1">
      <c r="A59" s="17">
        <v>25</v>
      </c>
      <c r="B59" s="29" t="s">
        <v>55</v>
      </c>
      <c r="C59" s="46"/>
      <c r="D59" s="41">
        <v>1089</v>
      </c>
      <c r="E59" s="77"/>
      <c r="F59" s="41" t="s">
        <v>24</v>
      </c>
      <c r="G59" s="72"/>
      <c r="H59" s="41"/>
      <c r="I59" s="26">
        <v>555</v>
      </c>
      <c r="J59" s="73"/>
      <c r="K59" s="41"/>
      <c r="L59" s="74">
        <f t="shared" si="6"/>
        <v>555</v>
      </c>
      <c r="M59" s="114"/>
      <c r="N59" s="120"/>
    </row>
    <row r="60" spans="1:14" ht="30.75" customHeight="1">
      <c r="A60" s="17">
        <v>26</v>
      </c>
      <c r="B60" s="18" t="s">
        <v>56</v>
      </c>
      <c r="C60" s="46"/>
      <c r="D60" s="41">
        <v>181</v>
      </c>
      <c r="E60" s="77"/>
      <c r="F60" s="41" t="s">
        <v>24</v>
      </c>
      <c r="G60" s="72"/>
      <c r="H60" s="41"/>
      <c r="I60" s="26">
        <v>181</v>
      </c>
      <c r="J60" s="73"/>
      <c r="K60" s="41"/>
      <c r="L60" s="74">
        <f t="shared" si="6"/>
        <v>181</v>
      </c>
      <c r="M60" s="114"/>
      <c r="N60" s="120"/>
    </row>
    <row r="61" spans="1:14" ht="48.75" customHeight="1">
      <c r="A61" s="17">
        <v>27</v>
      </c>
      <c r="B61" s="29" t="s">
        <v>57</v>
      </c>
      <c r="C61" s="46"/>
      <c r="D61" s="41">
        <v>149</v>
      </c>
      <c r="E61" s="77"/>
      <c r="F61" s="41" t="s">
        <v>24</v>
      </c>
      <c r="G61" s="72"/>
      <c r="H61" s="41"/>
      <c r="I61" s="26">
        <v>149</v>
      </c>
      <c r="J61" s="73"/>
      <c r="K61" s="41"/>
      <c r="L61" s="74">
        <f t="shared" si="6"/>
        <v>149</v>
      </c>
      <c r="M61" s="114"/>
      <c r="N61" s="120"/>
    </row>
    <row r="62" spans="1:14" ht="36" customHeight="1">
      <c r="A62" s="17">
        <v>28</v>
      </c>
      <c r="B62" s="18" t="s">
        <v>58</v>
      </c>
      <c r="C62" s="46"/>
      <c r="D62" s="41">
        <v>1009</v>
      </c>
      <c r="E62" s="77"/>
      <c r="F62" s="41" t="s">
        <v>24</v>
      </c>
      <c r="G62" s="72"/>
      <c r="H62" s="41"/>
      <c r="I62" s="26">
        <v>1009</v>
      </c>
      <c r="J62" s="73"/>
      <c r="K62" s="41"/>
      <c r="L62" s="74">
        <f t="shared" si="6"/>
        <v>1009</v>
      </c>
      <c r="M62" s="114"/>
      <c r="N62" s="120"/>
    </row>
    <row r="63" spans="1:14" ht="36.75" customHeight="1">
      <c r="A63" s="17">
        <v>29</v>
      </c>
      <c r="B63" s="18" t="s">
        <v>59</v>
      </c>
      <c r="C63" s="46"/>
      <c r="D63" s="41">
        <v>263</v>
      </c>
      <c r="E63" s="77"/>
      <c r="F63" s="41" t="s">
        <v>24</v>
      </c>
      <c r="G63" s="72"/>
      <c r="H63" s="41"/>
      <c r="I63" s="26">
        <v>263</v>
      </c>
      <c r="J63" s="73"/>
      <c r="K63" s="41"/>
      <c r="L63" s="74">
        <f t="shared" si="6"/>
        <v>263</v>
      </c>
      <c r="M63" s="114"/>
      <c r="N63" s="120"/>
    </row>
    <row r="64" spans="1:14" ht="60.75" customHeight="1">
      <c r="A64" s="17">
        <v>30</v>
      </c>
      <c r="B64" s="18" t="s">
        <v>60</v>
      </c>
      <c r="C64" s="46"/>
      <c r="D64" s="41">
        <v>250</v>
      </c>
      <c r="E64" s="77"/>
      <c r="F64" s="41" t="s">
        <v>24</v>
      </c>
      <c r="G64" s="72"/>
      <c r="H64" s="41"/>
      <c r="I64" s="26">
        <v>250</v>
      </c>
      <c r="J64" s="73"/>
      <c r="K64" s="41"/>
      <c r="L64" s="74">
        <f t="shared" si="6"/>
        <v>250</v>
      </c>
      <c r="M64" s="114"/>
      <c r="N64" s="120"/>
    </row>
    <row r="65" spans="1:14" ht="31.5" customHeight="1">
      <c r="A65" s="17">
        <v>31</v>
      </c>
      <c r="B65" s="18" t="s">
        <v>61</v>
      </c>
      <c r="C65" s="46"/>
      <c r="D65" s="41">
        <v>225</v>
      </c>
      <c r="E65" s="77"/>
      <c r="F65" s="41" t="s">
        <v>24</v>
      </c>
      <c r="G65" s="72"/>
      <c r="H65" s="41"/>
      <c r="I65" s="26">
        <v>225</v>
      </c>
      <c r="J65" s="73"/>
      <c r="K65" s="41"/>
      <c r="L65" s="74">
        <f t="shared" si="6"/>
        <v>225</v>
      </c>
      <c r="M65" s="114"/>
      <c r="N65" s="120"/>
    </row>
    <row r="66" spans="1:14" ht="24" customHeight="1">
      <c r="A66" s="17">
        <v>32</v>
      </c>
      <c r="B66" s="18" t="s">
        <v>62</v>
      </c>
      <c r="C66" s="46"/>
      <c r="D66" s="41"/>
      <c r="E66" s="77">
        <v>30893</v>
      </c>
      <c r="F66" s="41">
        <v>19211</v>
      </c>
      <c r="G66" s="72">
        <f>F66/E66*100-100</f>
        <v>-37.814391609749784</v>
      </c>
      <c r="H66" s="41">
        <v>6501</v>
      </c>
      <c r="I66" s="26">
        <v>7682</v>
      </c>
      <c r="J66" s="73">
        <f t="shared" si="5"/>
        <v>18.166435932933382</v>
      </c>
      <c r="K66" s="41"/>
      <c r="L66" s="41"/>
      <c r="M66" s="114"/>
      <c r="N66" s="120"/>
    </row>
    <row r="67" spans="1:14" ht="32.25" thickBot="1">
      <c r="A67" s="27"/>
      <c r="B67" s="65" t="s">
        <v>41</v>
      </c>
      <c r="C67" s="88">
        <f aca="true" t="shared" si="8" ref="C67:H67">SUM(C35:C66)</f>
        <v>274756</v>
      </c>
      <c r="D67" s="89">
        <f t="shared" si="8"/>
        <v>150709</v>
      </c>
      <c r="E67" s="90">
        <f t="shared" si="8"/>
        <v>58280</v>
      </c>
      <c r="F67" s="89">
        <f t="shared" si="8"/>
        <v>41895</v>
      </c>
      <c r="G67" s="91">
        <f>F67/E67*100-100</f>
        <v>-28.114275909402892</v>
      </c>
      <c r="H67" s="89">
        <f t="shared" si="8"/>
        <v>241298</v>
      </c>
      <c r="I67" s="89">
        <f>SUM(I35:I66)</f>
        <v>160629</v>
      </c>
      <c r="J67" s="92">
        <f t="shared" si="5"/>
        <v>-33.43127584977911</v>
      </c>
      <c r="K67" s="89">
        <f>SUM(K35:K66)</f>
        <v>234797</v>
      </c>
      <c r="L67" s="89">
        <f>SUM(L35:L66)</f>
        <v>152947</v>
      </c>
      <c r="M67" s="115">
        <f t="shared" si="7"/>
        <v>-34.859900254262186</v>
      </c>
      <c r="N67" s="122" t="s">
        <v>74</v>
      </c>
    </row>
    <row r="68" spans="1:14" ht="16.5" thickBot="1">
      <c r="A68" s="54"/>
      <c r="B68" s="67" t="s">
        <v>42</v>
      </c>
      <c r="C68" s="93">
        <f>C67+C27</f>
        <v>329202</v>
      </c>
      <c r="D68" s="94">
        <f>D67+D27</f>
        <v>190663</v>
      </c>
      <c r="E68" s="95">
        <f>E67+E27</f>
        <v>64309</v>
      </c>
      <c r="F68" s="93">
        <f>F67+F27</f>
        <v>47489</v>
      </c>
      <c r="G68" s="96">
        <f>F68/E68*100-100</f>
        <v>-26.15497053289586</v>
      </c>
      <c r="H68" s="93">
        <f>H67+H27</f>
        <v>281543</v>
      </c>
      <c r="I68" s="93">
        <f>I67+I27</f>
        <v>195942</v>
      </c>
      <c r="J68" s="96">
        <f t="shared" si="5"/>
        <v>-30.4042366530157</v>
      </c>
      <c r="K68" s="93">
        <f>K67+K27</f>
        <v>281071</v>
      </c>
      <c r="L68" s="93">
        <f>L67+L27</f>
        <v>193854</v>
      </c>
      <c r="M68" s="116">
        <f t="shared" si="7"/>
        <v>-31.0302379114174</v>
      </c>
      <c r="N68" s="126"/>
    </row>
    <row r="69" spans="1:14" ht="37.5" customHeight="1" thickBot="1">
      <c r="A69" s="55"/>
      <c r="B69" s="66" t="s">
        <v>67</v>
      </c>
      <c r="C69" s="97"/>
      <c r="D69" s="97"/>
      <c r="E69" s="98">
        <f>F67-E67</f>
        <v>-16385</v>
      </c>
      <c r="F69" s="99"/>
      <c r="G69" s="92"/>
      <c r="H69" s="100">
        <f>D67+H66-H67</f>
        <v>-84088</v>
      </c>
      <c r="I69" s="99"/>
      <c r="J69" s="92"/>
      <c r="K69" s="100">
        <f>D67-K67</f>
        <v>-84088</v>
      </c>
      <c r="L69" s="101"/>
      <c r="M69" s="115"/>
      <c r="N69" s="126"/>
    </row>
    <row r="70" spans="1:14" ht="47.25" customHeight="1">
      <c r="A70" s="56"/>
      <c r="B70" s="59" t="s">
        <v>68</v>
      </c>
      <c r="C70" s="102"/>
      <c r="D70" s="102"/>
      <c r="E70" s="102">
        <f>E68+E69</f>
        <v>47924</v>
      </c>
      <c r="F70" s="103">
        <v>47489</v>
      </c>
      <c r="G70" s="104">
        <f>F70/E70*100-100</f>
        <v>-0.9076871713546382</v>
      </c>
      <c r="H70" s="105">
        <f>H68+H69</f>
        <v>197455</v>
      </c>
      <c r="I70" s="103">
        <v>195942</v>
      </c>
      <c r="J70" s="104">
        <f t="shared" si="5"/>
        <v>-0.7662505380972959</v>
      </c>
      <c r="K70" s="105">
        <f>K68+K69</f>
        <v>196983</v>
      </c>
      <c r="L70" s="106">
        <v>193854</v>
      </c>
      <c r="M70" s="117">
        <f t="shared" si="7"/>
        <v>-1.5884619484930198</v>
      </c>
      <c r="N70" s="125"/>
    </row>
    <row r="71" spans="1:14" ht="27.75" customHeight="1">
      <c r="A71" s="57"/>
      <c r="B71" s="60" t="s">
        <v>69</v>
      </c>
      <c r="C71" s="107"/>
      <c r="D71" s="107"/>
      <c r="E71" s="107">
        <v>6029</v>
      </c>
      <c r="F71" s="108">
        <v>5594</v>
      </c>
      <c r="G71" s="62">
        <f>F71/E71*100-100</f>
        <v>-7.215126886714216</v>
      </c>
      <c r="H71" s="107">
        <v>40245</v>
      </c>
      <c r="I71" s="108">
        <v>35313</v>
      </c>
      <c r="J71" s="62">
        <f t="shared" si="5"/>
        <v>-12.25493850167723</v>
      </c>
      <c r="K71" s="107">
        <v>46274</v>
      </c>
      <c r="L71" s="108">
        <v>40907</v>
      </c>
      <c r="M71" s="118">
        <f t="shared" si="7"/>
        <v>-11.598305744046328</v>
      </c>
      <c r="N71" s="123"/>
    </row>
    <row r="72" spans="1:14" ht="22.5" customHeight="1" thickBot="1">
      <c r="A72" s="58"/>
      <c r="B72" s="61" t="s">
        <v>70</v>
      </c>
      <c r="C72" s="109"/>
      <c r="D72" s="109"/>
      <c r="E72" s="109">
        <f>E67+E69</f>
        <v>41895</v>
      </c>
      <c r="F72" s="110">
        <v>41895</v>
      </c>
      <c r="G72" s="111">
        <f>F72/E72*100-100</f>
        <v>0</v>
      </c>
      <c r="H72" s="109">
        <f>H67+H69</f>
        <v>157210</v>
      </c>
      <c r="I72" s="110">
        <v>160629</v>
      </c>
      <c r="J72" s="111">
        <f t="shared" si="5"/>
        <v>2.1747980408370893</v>
      </c>
      <c r="K72" s="109">
        <f>K67+K69</f>
        <v>150709</v>
      </c>
      <c r="L72" s="110">
        <v>152947</v>
      </c>
      <c r="M72" s="151">
        <f t="shared" si="7"/>
        <v>1.4849809898546056</v>
      </c>
      <c r="N72" s="124"/>
    </row>
    <row r="73" spans="2:13" ht="24.75" customHeight="1">
      <c r="B73" s="49"/>
      <c r="H73" s="144"/>
      <c r="I73" s="145"/>
      <c r="J73" s="146"/>
      <c r="K73" s="144"/>
      <c r="L73" s="145"/>
      <c r="M73" s="147"/>
    </row>
    <row r="74" spans="8:13" ht="15.75">
      <c r="H74" s="144"/>
      <c r="I74" s="148"/>
      <c r="J74" s="146"/>
      <c r="K74" s="144"/>
      <c r="L74" s="148"/>
      <c r="M74" s="147"/>
    </row>
    <row r="75" spans="2:13" ht="15.75">
      <c r="B75" s="31" t="s">
        <v>43</v>
      </c>
      <c r="C75" s="43"/>
      <c r="D75" s="43"/>
      <c r="E75" s="31"/>
      <c r="F75" s="31"/>
      <c r="G75" s="31"/>
      <c r="H75" s="149"/>
      <c r="I75" s="148"/>
      <c r="J75" s="146"/>
      <c r="K75" s="145"/>
      <c r="L75" s="148"/>
      <c r="M75" s="147"/>
    </row>
    <row r="76" spans="2:13" ht="15.75">
      <c r="B76" s="32"/>
      <c r="C76" s="43"/>
      <c r="D76" s="43"/>
      <c r="E76" s="32"/>
      <c r="F76" s="32"/>
      <c r="G76" s="32"/>
      <c r="H76" s="150"/>
      <c r="I76" s="148"/>
      <c r="J76" s="146"/>
      <c r="K76" s="145"/>
      <c r="L76" s="148"/>
      <c r="M76" s="147"/>
    </row>
    <row r="77" spans="2:9" ht="15.75">
      <c r="B77" s="31" t="s">
        <v>44</v>
      </c>
      <c r="C77" s="43"/>
      <c r="D77" s="43"/>
      <c r="E77" s="31"/>
      <c r="F77" s="31"/>
      <c r="G77" s="31"/>
      <c r="H77" s="31"/>
      <c r="I77" s="31"/>
    </row>
  </sheetData>
  <sheetProtection/>
  <mergeCells count="18">
    <mergeCell ref="N6:N7"/>
    <mergeCell ref="A33:A34"/>
    <mergeCell ref="B33:B34"/>
    <mergeCell ref="E33:G33"/>
    <mergeCell ref="A6:A7"/>
    <mergeCell ref="B6:B7"/>
    <mergeCell ref="C6:C7"/>
    <mergeCell ref="E6:G6"/>
    <mergeCell ref="C2:L2"/>
    <mergeCell ref="C33:C34"/>
    <mergeCell ref="D6:D7"/>
    <mergeCell ref="D33:D34"/>
    <mergeCell ref="H33:J33"/>
    <mergeCell ref="K33:M33"/>
    <mergeCell ref="K6:M6"/>
    <mergeCell ref="B4:M4"/>
    <mergeCell ref="B5:K5"/>
    <mergeCell ref="H6:J6"/>
  </mergeCells>
  <printOptions horizontalCentered="1"/>
  <pageMargins left="0" right="0" top="0.3937007874015748" bottom="0" header="0" footer="0"/>
  <pageSetup fitToHeight="3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Admin</cp:lastModifiedBy>
  <cp:lastPrinted>2010-06-28T04:30:51Z</cp:lastPrinted>
  <dcterms:created xsi:type="dcterms:W3CDTF">2010-02-02T12:38:36Z</dcterms:created>
  <dcterms:modified xsi:type="dcterms:W3CDTF">2011-09-05T10:53:19Z</dcterms:modified>
  <cp:category/>
  <cp:version/>
  <cp:contentType/>
  <cp:contentStatus/>
</cp:coreProperties>
</file>